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karant1\Desktop\CCRL2 and Aza project\Manuscript\Revisions\FINAL\Resubmission\FINAL DOCUMENT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9" i="1"/>
  <c r="C10" i="1"/>
  <c r="C13" i="1"/>
  <c r="C15" i="1"/>
  <c r="C16" i="1"/>
  <c r="C17" i="1"/>
  <c r="C18" i="1"/>
  <c r="C19" i="1"/>
  <c r="C20" i="1"/>
  <c r="C21" i="1"/>
  <c r="C22" i="1"/>
  <c r="C24" i="1"/>
  <c r="C25" i="1"/>
  <c r="C26" i="1"/>
  <c r="C28" i="1"/>
  <c r="C29" i="1"/>
  <c r="C31" i="1"/>
</calcChain>
</file>

<file path=xl/sharedStrings.xml><?xml version="1.0" encoding="utf-8"?>
<sst xmlns="http://schemas.openxmlformats.org/spreadsheetml/2006/main" count="39" uniqueCount="37">
  <si>
    <t>Characteristics</t>
  </si>
  <si>
    <t>Coef</t>
  </si>
  <si>
    <t>95% CI</t>
  </si>
  <si>
    <t>P-value</t>
  </si>
  <si>
    <t>Gender</t>
  </si>
  <si>
    <t xml:space="preserve">        Women</t>
  </si>
  <si>
    <t xml:space="preserve">         Men</t>
  </si>
  <si>
    <t>Ref</t>
  </si>
  <si>
    <t xml:space="preserve">Age    </t>
  </si>
  <si>
    <t>Subtype</t>
  </si>
  <si>
    <t xml:space="preserve">         MDS</t>
  </si>
  <si>
    <t xml:space="preserve">         MDS/MPN</t>
  </si>
  <si>
    <t>1129.37 - 10808.49</t>
  </si>
  <si>
    <t>Blasts %</t>
  </si>
  <si>
    <t>R-IPSS</t>
  </si>
  <si>
    <t>Karyotype</t>
  </si>
  <si>
    <t xml:space="preserve">         Very low/low</t>
  </si>
  <si>
    <t xml:space="preserve">         Int/High/Very </t>
  </si>
  <si>
    <t xml:space="preserve">         High</t>
  </si>
  <si>
    <r>
      <t>DNMT3A</t>
    </r>
    <r>
      <rPr>
        <sz val="12"/>
        <color theme="1"/>
        <rFont val="Times New Roman"/>
        <family val="1"/>
      </rPr>
      <t xml:space="preserve"> mutation</t>
    </r>
  </si>
  <si>
    <r>
      <t>TET2</t>
    </r>
    <r>
      <rPr>
        <sz val="12"/>
        <color theme="1"/>
        <rFont val="Times New Roman"/>
        <family val="1"/>
      </rPr>
      <t xml:space="preserve"> mutation</t>
    </r>
  </si>
  <si>
    <r>
      <t>ASXL1</t>
    </r>
    <r>
      <rPr>
        <sz val="12"/>
        <color theme="1"/>
        <rFont val="Times New Roman"/>
        <family val="1"/>
      </rPr>
      <t xml:space="preserve"> mutation</t>
    </r>
  </si>
  <si>
    <r>
      <t>TP53</t>
    </r>
    <r>
      <rPr>
        <sz val="12"/>
        <color theme="1"/>
        <rFont val="Times New Roman"/>
        <family val="1"/>
      </rPr>
      <t xml:space="preserve"> mutation</t>
    </r>
  </si>
  <si>
    <r>
      <t>SRSF2</t>
    </r>
    <r>
      <rPr>
        <sz val="12"/>
        <color theme="1"/>
        <rFont val="Times New Roman"/>
        <family val="1"/>
      </rPr>
      <t xml:space="preserve"> mutation</t>
    </r>
  </si>
  <si>
    <r>
      <t>SF3B1</t>
    </r>
    <r>
      <rPr>
        <sz val="12"/>
        <color theme="1"/>
        <rFont val="Times New Roman"/>
        <family val="1"/>
      </rPr>
      <t xml:space="preserve"> mutation</t>
    </r>
  </si>
  <si>
    <r>
      <t>STAG2</t>
    </r>
    <r>
      <rPr>
        <sz val="12"/>
        <color theme="1"/>
        <rFont val="Times New Roman"/>
        <family val="1"/>
      </rPr>
      <t xml:space="preserve"> mutation</t>
    </r>
  </si>
  <si>
    <r>
      <t>ZRSR2</t>
    </r>
    <r>
      <rPr>
        <sz val="12"/>
        <color theme="1"/>
        <rFont val="Times New Roman"/>
        <family val="1"/>
      </rPr>
      <t xml:space="preserve"> mutation</t>
    </r>
  </si>
  <si>
    <r>
      <t>IDH1/2</t>
    </r>
    <r>
      <rPr>
        <sz val="12"/>
        <color theme="1"/>
        <rFont val="Times New Roman"/>
        <family val="1"/>
      </rPr>
      <t xml:space="preserve"> mutation</t>
    </r>
  </si>
  <si>
    <t>-(8051.33) - 4066.71)</t>
  </si>
  <si>
    <r>
      <t>U2AF1</t>
    </r>
    <r>
      <rPr>
        <sz val="12"/>
        <color theme="1"/>
        <rFont val="Times New Roman"/>
        <family val="1"/>
      </rPr>
      <t xml:space="preserve"> mutation</t>
    </r>
  </si>
  <si>
    <r>
      <t>RAS</t>
    </r>
    <r>
      <rPr>
        <sz val="12"/>
        <color theme="1"/>
        <rFont val="Times New Roman"/>
        <family val="1"/>
      </rPr>
      <t xml:space="preserve"> mutation</t>
    </r>
  </si>
  <si>
    <r>
      <t>RUNX1</t>
    </r>
    <r>
      <rPr>
        <sz val="12"/>
        <color theme="1"/>
        <rFont val="Times New Roman"/>
        <family val="1"/>
      </rPr>
      <t xml:space="preserve"> mutation</t>
    </r>
  </si>
  <si>
    <r>
      <t>SETBP1</t>
    </r>
    <r>
      <rPr>
        <sz val="12"/>
        <color theme="1"/>
        <rFont val="Times New Roman"/>
        <family val="1"/>
      </rPr>
      <t xml:space="preserve"> mutation</t>
    </r>
  </si>
  <si>
    <t>815.39 - 15149.94</t>
  </si>
  <si>
    <r>
      <t>KMT2D</t>
    </r>
    <r>
      <rPr>
        <sz val="12"/>
        <color theme="1"/>
        <rFont val="Times New Roman"/>
        <family val="1"/>
      </rPr>
      <t xml:space="preserve"> mutation</t>
    </r>
  </si>
  <si>
    <r>
      <t xml:space="preserve">JAK2 </t>
    </r>
    <r>
      <rPr>
        <sz val="12"/>
        <color theme="1"/>
        <rFont val="Times New Roman"/>
        <family val="1"/>
      </rPr>
      <t>mutation</t>
    </r>
  </si>
  <si>
    <t>Number of somatic mutations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</si>
</sst>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3" fillId="0" borderId="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I1" sqref="I1"/>
    </sheetView>
  </sheetViews>
  <sheetFormatPr defaultRowHeight="15" x14ac:dyDescent="0.25"/>
  <cols>
    <col min="1" max="1" width="25.140625" customWidth="1"/>
  </cols>
  <sheetData>
    <row r="1" spans="1:4" ht="32.25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3" t="s">
        <v>4</v>
      </c>
      <c r="B2" s="5"/>
      <c r="C2" s="5"/>
      <c r="D2" s="5"/>
    </row>
    <row r="3" spans="1:4" ht="31.5" x14ac:dyDescent="0.25">
      <c r="A3" s="3" t="s">
        <v>5</v>
      </c>
      <c r="B3" s="5" t="s">
        <v>7</v>
      </c>
      <c r="C3" s="5"/>
      <c r="D3" s="5"/>
    </row>
    <row r="4" spans="1:4" ht="32.25" thickBot="1" x14ac:dyDescent="0.3">
      <c r="A4" s="4" t="s">
        <v>6</v>
      </c>
      <c r="B4" s="6">
        <v>4328.1000000000004</v>
      </c>
      <c r="C4" s="6">
        <f>-(118.08) - 8774.287</f>
        <v>-8892.3670000000002</v>
      </c>
      <c r="D4" s="6">
        <v>5.6000000000000001E-2</v>
      </c>
    </row>
    <row r="5" spans="1:4" ht="16.5" thickBot="1" x14ac:dyDescent="0.3">
      <c r="A5" s="7" t="s">
        <v>8</v>
      </c>
      <c r="B5" s="6">
        <v>50.81</v>
      </c>
      <c r="C5" s="6">
        <f>-(200.2) - 301.8124</f>
        <v>-502.01240000000001</v>
      </c>
      <c r="D5" s="6">
        <v>0.67600000000000005</v>
      </c>
    </row>
    <row r="6" spans="1:4" ht="15.75" x14ac:dyDescent="0.25">
      <c r="A6" s="3" t="s">
        <v>9</v>
      </c>
      <c r="B6" s="5"/>
      <c r="C6" s="5"/>
      <c r="D6" s="5"/>
    </row>
    <row r="7" spans="1:4" ht="31.5" x14ac:dyDescent="0.25">
      <c r="A7" s="8" t="s">
        <v>10</v>
      </c>
      <c r="B7" s="5" t="s">
        <v>7</v>
      </c>
      <c r="C7" s="5"/>
      <c r="D7" s="5"/>
    </row>
    <row r="8" spans="1:4" ht="48" thickBot="1" x14ac:dyDescent="0.3">
      <c r="A8" s="4" t="s">
        <v>11</v>
      </c>
      <c r="B8" s="6">
        <v>5968.93</v>
      </c>
      <c r="C8" s="6" t="s">
        <v>12</v>
      </c>
      <c r="D8" s="6">
        <v>1.7999999999999999E-2</v>
      </c>
    </row>
    <row r="9" spans="1:4" ht="16.5" thickBot="1" x14ac:dyDescent="0.3">
      <c r="A9" s="7" t="s">
        <v>13</v>
      </c>
      <c r="B9" s="6">
        <v>-14.48</v>
      </c>
      <c r="C9" s="6">
        <f>-(405.48) - 376.51</f>
        <v>-781.99</v>
      </c>
      <c r="D9" s="6">
        <v>0.93899999999999995</v>
      </c>
    </row>
    <row r="10" spans="1:4" ht="16.5" thickBot="1" x14ac:dyDescent="0.3">
      <c r="A10" s="7" t="s">
        <v>14</v>
      </c>
      <c r="B10" s="6">
        <v>523.83000000000004</v>
      </c>
      <c r="C10" s="6">
        <f>-(664.98) - 1712.65</f>
        <v>-2377.63</v>
      </c>
      <c r="D10" s="6">
        <v>0.36699999999999999</v>
      </c>
    </row>
    <row r="11" spans="1:4" ht="31.5" x14ac:dyDescent="0.25">
      <c r="A11" s="3" t="s">
        <v>15</v>
      </c>
      <c r="B11" s="5"/>
      <c r="C11" s="5"/>
      <c r="D11" s="5"/>
    </row>
    <row r="12" spans="1:4" ht="47.25" x14ac:dyDescent="0.25">
      <c r="A12" s="3" t="s">
        <v>16</v>
      </c>
      <c r="B12" s="5" t="s">
        <v>7</v>
      </c>
      <c r="C12" s="5"/>
      <c r="D12" s="5"/>
    </row>
    <row r="13" spans="1:4" ht="47.25" x14ac:dyDescent="0.25">
      <c r="A13" s="3" t="s">
        <v>17</v>
      </c>
      <c r="B13" s="5">
        <v>1790.18</v>
      </c>
      <c r="C13" s="5">
        <f>-(3281.12) - 6861.46</f>
        <v>-10142.58</v>
      </c>
      <c r="D13" s="5">
        <v>0.46800000000000003</v>
      </c>
    </row>
    <row r="14" spans="1:4" ht="32.25" thickBot="1" x14ac:dyDescent="0.3">
      <c r="A14" s="7" t="s">
        <v>18</v>
      </c>
      <c r="B14" s="9"/>
      <c r="C14" s="6"/>
      <c r="D14" s="9"/>
    </row>
    <row r="15" spans="1:4" ht="48" thickBot="1" x14ac:dyDescent="0.3">
      <c r="A15" s="10" t="s">
        <v>19</v>
      </c>
      <c r="B15" s="6">
        <v>-1115.8</v>
      </c>
      <c r="C15" s="6">
        <f>-(7970.42) - 5738.81</f>
        <v>-13709.23</v>
      </c>
      <c r="D15" s="6">
        <v>0.73599999999999999</v>
      </c>
    </row>
    <row r="16" spans="1:4" ht="32.25" thickBot="1" x14ac:dyDescent="0.3">
      <c r="A16" s="10" t="s">
        <v>20</v>
      </c>
      <c r="B16" s="6">
        <v>4038.63</v>
      </c>
      <c r="C16" s="6">
        <f>-(1765.29) - 9842.54</f>
        <v>-11607.830000000002</v>
      </c>
      <c r="D16" s="6">
        <v>0.161</v>
      </c>
    </row>
    <row r="17" spans="1:4" ht="32.25" thickBot="1" x14ac:dyDescent="0.3">
      <c r="A17" s="10" t="s">
        <v>21</v>
      </c>
      <c r="B17" s="6">
        <v>2052.9499999999998</v>
      </c>
      <c r="C17" s="6">
        <f>-(2777.02) - 6882.92</f>
        <v>-9659.94</v>
      </c>
      <c r="D17" s="6">
        <v>0.38400000000000001</v>
      </c>
    </row>
    <row r="18" spans="1:4" ht="32.25" thickBot="1" x14ac:dyDescent="0.3">
      <c r="A18" s="10" t="s">
        <v>22</v>
      </c>
      <c r="B18" s="6">
        <v>220.67</v>
      </c>
      <c r="C18" s="6">
        <f>-(6655.31) - 7096.65</f>
        <v>-13751.96</v>
      </c>
      <c r="D18" s="6">
        <v>0.94699999999999995</v>
      </c>
    </row>
    <row r="19" spans="1:4" ht="32.25" thickBot="1" x14ac:dyDescent="0.3">
      <c r="A19" s="10" t="s">
        <v>23</v>
      </c>
      <c r="B19" s="6">
        <v>1925.33</v>
      </c>
      <c r="C19" s="6">
        <f>-(3347.56) - 7198.23</f>
        <v>-10545.789999999999</v>
      </c>
      <c r="D19" s="6">
        <v>0.45300000000000001</v>
      </c>
    </row>
    <row r="20" spans="1:4" ht="32.25" thickBot="1" x14ac:dyDescent="0.3">
      <c r="A20" s="10" t="s">
        <v>24</v>
      </c>
      <c r="B20" s="6">
        <v>144.19999999999999</v>
      </c>
      <c r="C20" s="6">
        <f>-(6732.28) - 7020.67</f>
        <v>-13752.95</v>
      </c>
      <c r="D20" s="6">
        <v>0.96499999999999997</v>
      </c>
    </row>
    <row r="21" spans="1:4" ht="32.25" thickBot="1" x14ac:dyDescent="0.3">
      <c r="A21" s="10" t="s">
        <v>25</v>
      </c>
      <c r="B21" s="6">
        <v>-379.19</v>
      </c>
      <c r="C21" s="6">
        <f>-(6515.13) - 5756.76</f>
        <v>-12271.89</v>
      </c>
      <c r="D21" s="6">
        <v>0.89800000000000002</v>
      </c>
    </row>
    <row r="22" spans="1:4" ht="32.25" thickBot="1" x14ac:dyDescent="0.3">
      <c r="A22" s="10" t="s">
        <v>26</v>
      </c>
      <c r="B22" s="6">
        <v>8882</v>
      </c>
      <c r="C22" s="6">
        <f>-(1490.76) - 19254.76</f>
        <v>-20745.519999999997</v>
      </c>
      <c r="D22" s="6">
        <v>8.8999999999999996E-2</v>
      </c>
    </row>
    <row r="23" spans="1:4" ht="63.75" thickBot="1" x14ac:dyDescent="0.3">
      <c r="A23" s="10" t="s">
        <v>27</v>
      </c>
      <c r="B23" s="6">
        <v>-1992.31</v>
      </c>
      <c r="C23" s="6" t="s">
        <v>28</v>
      </c>
      <c r="D23" s="6">
        <v>0.498</v>
      </c>
    </row>
    <row r="24" spans="1:4" ht="32.25" thickBot="1" x14ac:dyDescent="0.3">
      <c r="A24" s="10" t="s">
        <v>29</v>
      </c>
      <c r="B24" s="6">
        <v>-252.74</v>
      </c>
      <c r="C24" s="6">
        <f>-(11518.77) - 11013.29</f>
        <v>-22532.06</v>
      </c>
      <c r="D24" s="6">
        <v>0.96299999999999997</v>
      </c>
    </row>
    <row r="25" spans="1:4" ht="32.25" thickBot="1" x14ac:dyDescent="0.3">
      <c r="A25" s="10" t="s">
        <v>30</v>
      </c>
      <c r="B25" s="6">
        <v>-252.74</v>
      </c>
      <c r="C25" s="6">
        <f>-(11518.77) - 11013.29</f>
        <v>-22532.06</v>
      </c>
      <c r="D25" s="6">
        <v>0.96299999999999997</v>
      </c>
    </row>
    <row r="26" spans="1:4" ht="32.25" thickBot="1" x14ac:dyDescent="0.3">
      <c r="A26" s="10" t="s">
        <v>31</v>
      </c>
      <c r="B26" s="6">
        <v>2355.96</v>
      </c>
      <c r="C26" s="6">
        <f>-(4421.2) - 9133.13</f>
        <v>-13554.329999999998</v>
      </c>
      <c r="D26" s="6">
        <v>0.47499999999999998</v>
      </c>
    </row>
    <row r="27" spans="1:4" ht="48" thickBot="1" x14ac:dyDescent="0.3">
      <c r="A27" s="10" t="s">
        <v>32</v>
      </c>
      <c r="B27" s="6">
        <v>7982.67</v>
      </c>
      <c r="C27" s="6" t="s">
        <v>33</v>
      </c>
      <c r="D27" s="6">
        <v>3.1E-2</v>
      </c>
    </row>
    <row r="28" spans="1:4" ht="32.25" thickBot="1" x14ac:dyDescent="0.3">
      <c r="A28" s="10" t="s">
        <v>34</v>
      </c>
      <c r="B28" s="6">
        <v>-6421.22</v>
      </c>
      <c r="C28" s="6">
        <f>-(13963.43) - 1120.99</f>
        <v>-15084.42</v>
      </c>
      <c r="D28" s="6">
        <v>9.0999999999999998E-2</v>
      </c>
    </row>
    <row r="29" spans="1:4" ht="32.25" thickBot="1" x14ac:dyDescent="0.3">
      <c r="A29" s="10" t="s">
        <v>35</v>
      </c>
      <c r="B29" s="6">
        <v>4426.5600000000004</v>
      </c>
      <c r="C29" s="6">
        <f>-(3459.56) - 12312.67</f>
        <v>-15772.23</v>
      </c>
      <c r="D29" s="6">
        <v>0.254</v>
      </c>
    </row>
    <row r="30" spans="1:4" ht="46.5" customHeight="1" x14ac:dyDescent="0.25">
      <c r="A30" s="11" t="s">
        <v>36</v>
      </c>
      <c r="B30" s="5"/>
      <c r="C30" s="5"/>
      <c r="D30" s="5"/>
    </row>
    <row r="31" spans="1:4" ht="16.5" thickBot="1" x14ac:dyDescent="0.3">
      <c r="A31" s="12"/>
      <c r="B31" s="6">
        <v>480.22</v>
      </c>
      <c r="C31" s="6">
        <f>-(563.7) - 1524.133</f>
        <v>-2087.8330000000001</v>
      </c>
      <c r="D31" s="6">
        <v>0.34699999999999998</v>
      </c>
    </row>
  </sheetData>
  <mergeCells count="1">
    <mergeCell ref="A30: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Theodoros Karantanos</dc:creator>
  <cp:lastModifiedBy>Theodoros Karantanos</cp:lastModifiedBy>
  <dcterms:created xsi:type="dcterms:W3CDTF">2022-11-23T21:34:32Z</dcterms:created>
  <dcterms:modified xsi:type="dcterms:W3CDTF">2022-11-23T21:36:18Z</dcterms:modified>
</cp:coreProperties>
</file>